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Foglalkoztatottak" sheetId="1" r:id="rId1"/>
    <sheet name="Támogatások" sheetId="2" r:id="rId2"/>
    <sheet name="Szerződések 5mó" sheetId="3" r:id="rId3"/>
    <sheet name="Koncessziók" sheetId="4" r:id="rId4"/>
    <sheet name="Egyéb kifizetések" sheetId="5" r:id="rId5"/>
    <sheet name="EU-s támogatások" sheetId="6" r:id="rId6"/>
    <sheet name="Közbeszerzési információk" sheetId="7" r:id="rId7"/>
  </sheets>
  <externalReferences>
    <externalReference r:id="rId10"/>
  </externalReferences>
  <definedNames>
    <definedName name="_ftn1" localSheetId="6">'Közbeszerzési információk'!#REF!</definedName>
    <definedName name="_ftn2" localSheetId="6">'Közbeszerzési információk'!#REF!</definedName>
    <definedName name="_ftn3" localSheetId="6">'Közbeszerzési információk'!#REF!</definedName>
    <definedName name="_ftn4" localSheetId="6">'Közbeszerzési információk'!#REF!</definedName>
    <definedName name="_ftnref1" localSheetId="6">'Közbeszerzési információk'!#REF!</definedName>
    <definedName name="_ftnref2" localSheetId="6">'Közbeszerzési információk'!#REF!</definedName>
    <definedName name="_ftnref3" localSheetId="6">'Közbeszerzési információk'!#REF!</definedName>
    <definedName name="_ftnref4" localSheetId="6">'Közbeszerzési információk'!#REF!</definedName>
  </definedNames>
  <calcPr fullCalcOnLoad="1"/>
</workbook>
</file>

<file path=xl/sharedStrings.xml><?xml version="1.0" encoding="utf-8"?>
<sst xmlns="http://schemas.openxmlformats.org/spreadsheetml/2006/main" count="182" uniqueCount="111">
  <si>
    <t>Ssz.</t>
  </si>
  <si>
    <t>Szerződés tárgya</t>
  </si>
  <si>
    <t>Szerződő fél neve</t>
  </si>
  <si>
    <t>Szerződés típusa</t>
  </si>
  <si>
    <t>Szerződés időtartama</t>
  </si>
  <si>
    <t xml:space="preserve">Szerződés értéke </t>
  </si>
  <si>
    <t>1.</t>
  </si>
  <si>
    <t>SZABOLCS-SZATMÁR-BEREG MEGYEI KATASZTRÓFAVÉDELMI IGAZGATÓSÁG</t>
  </si>
  <si>
    <t>MOL Nyrt.</t>
  </si>
  <si>
    <t xml:space="preserve">  </t>
  </si>
  <si>
    <t>Normál gázolaj, ESZ-95 motorbenzin,</t>
  </si>
  <si>
    <t>Extra téli gázolaj, ESZ 98 ólmozatlan</t>
  </si>
  <si>
    <t>motorbenzin szállítás.</t>
  </si>
  <si>
    <t>2.</t>
  </si>
  <si>
    <t>3.</t>
  </si>
  <si>
    <t xml:space="preserve">(cafeteria) </t>
  </si>
  <si>
    <t>SZÉP-kártya</t>
  </si>
  <si>
    <t>OTP Pénztárszolgáltató</t>
  </si>
  <si>
    <t xml:space="preserve">Zrt. </t>
  </si>
  <si>
    <t>SZERZŐDÉSEK</t>
  </si>
  <si>
    <t xml:space="preserve">Netto 5 000 000 Ft-ot elérő, vagy meghaladó szerződések </t>
  </si>
  <si>
    <t>4.</t>
  </si>
  <si>
    <t>ADOTT TÁMOGATÁSOK</t>
  </si>
  <si>
    <t>Kedvezményezett neve</t>
  </si>
  <si>
    <t>Támogatás célja</t>
  </si>
  <si>
    <t>Támogatás összege</t>
  </si>
  <si>
    <t>Támogatási program meg-valósításának helye</t>
  </si>
  <si>
    <t>NEMLEGES!</t>
  </si>
  <si>
    <t>Szolgáltatás</t>
  </si>
  <si>
    <t>KONCESSZIÓK</t>
  </si>
  <si>
    <t>Pályázati kiírás</t>
  </si>
  <si>
    <t>Pályázó adatai</t>
  </si>
  <si>
    <t>Emlékeztetők</t>
  </si>
  <si>
    <t>Pályázat eredménye</t>
  </si>
  <si>
    <t>EGYÉB KIFIZETÉSEK</t>
  </si>
  <si>
    <t>Netto 5 000 000 Ft-ot meghaladó kifizetések nem alapfeladati ellátásra</t>
  </si>
  <si>
    <t>EURÓPAI UNIÓ ÁLTAL TÁMOGATOTT FEJLESZTÉSEK</t>
  </si>
  <si>
    <t>Fejlesztés leírása</t>
  </si>
  <si>
    <t xml:space="preserve">Szerződés értéke (Bruttó Ft) </t>
  </si>
  <si>
    <t>MEGKÖTÖTT SZERZŐDÉSEK</t>
  </si>
  <si>
    <t>Az információs önrendelkezési jogról</t>
  </si>
  <si>
    <t>és az információszabadságról szóló 2011. évi CXII. Tövény szerint</t>
  </si>
  <si>
    <t>a foglalkoztatottak személyi juttatásaira vonatkozó összesített adatok</t>
  </si>
  <si>
    <t>a Szabolcs-Szatmár-Bereg Megyei Katasztrófavédelmi Igazgatóságon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</si>
  <si>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</si>
  <si>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</si>
  <si>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</si>
  <si>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</si>
  <si>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</si>
  <si>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</si>
  <si>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</si>
  <si>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</si>
  <si>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</si>
  <si>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adatok forintban</t>
  </si>
  <si>
    <t>Rendszeres juttatások</t>
  </si>
  <si>
    <t>Nem rendszeres juttatások</t>
  </si>
  <si>
    <t>Összesen</t>
  </si>
  <si>
    <t>Személyi juttatások összesen</t>
  </si>
  <si>
    <t>Vezetők</t>
  </si>
  <si>
    <t>nem vezetők + közfoglalkoztatottak</t>
  </si>
  <si>
    <t xml:space="preserve">Nem rendszeres személyi juttatások </t>
  </si>
  <si>
    <t>Nem vezetők</t>
  </si>
  <si>
    <t>5.</t>
  </si>
  <si>
    <t>Központosított</t>
  </si>
  <si>
    <t>Egységes villamos energia beszerzés</t>
  </si>
  <si>
    <t>MVM Partner Zrt.</t>
  </si>
  <si>
    <t>közbeszerzés</t>
  </si>
  <si>
    <t>6.</t>
  </si>
  <si>
    <t>Gépjármű javítás</t>
  </si>
  <si>
    <t>7.</t>
  </si>
  <si>
    <t>Távhő és melegvíz beszerzés</t>
  </si>
  <si>
    <t>Nyírtávhő Kft</t>
  </si>
  <si>
    <t>Központosított közbeszerzés</t>
  </si>
  <si>
    <t>Gázszolgáltatás</t>
  </si>
  <si>
    <t>Távfelügyeleti rendszer üzemeltetése</t>
  </si>
  <si>
    <t>FBM Security Kft</t>
  </si>
  <si>
    <t>Árubeszerzés</t>
  </si>
  <si>
    <t>Jubileumi jutalom</t>
  </si>
  <si>
    <t>Ruházati költségtérítés</t>
  </si>
  <si>
    <t>Közlekedési költségtérítés</t>
  </si>
  <si>
    <t>Szociális támogatások</t>
  </si>
  <si>
    <t>Készenléti, ügyeleti, helyettesítési díj, túlóra, túlszolgálat</t>
  </si>
  <si>
    <t>Egyéb költségtérítések</t>
  </si>
  <si>
    <t>BM Heros LEK Kft.</t>
  </si>
  <si>
    <t>Foglalkoztatottak egyéb személyi juttatásai, külső személyi juttatások</t>
  </si>
  <si>
    <t>Céljuttatás</t>
  </si>
  <si>
    <t>Végkielégítés</t>
  </si>
  <si>
    <t>Béren kívüli juttatás</t>
  </si>
  <si>
    <t>BM Heros Zrt.</t>
  </si>
  <si>
    <t>Nemleges</t>
  </si>
  <si>
    <t>NKM Földgázszolgáltató Zrt.</t>
  </si>
  <si>
    <t>Sharp EEGMBH</t>
  </si>
  <si>
    <t>2017.12.22-2020.11.17</t>
  </si>
  <si>
    <t>Nyomtató TÜSZ</t>
  </si>
  <si>
    <t>KERESZTÚT-KER Kft.</t>
  </si>
  <si>
    <t>2018.12.27.-2019.02.28.</t>
  </si>
  <si>
    <t>Igazgatói szint átalakítása</t>
  </si>
  <si>
    <t>2017.12.22 - 2020.11.17</t>
  </si>
  <si>
    <t>2019. I. negyedévre vonatkozóan</t>
  </si>
  <si>
    <t>Létszám és béradatok 2019. március 31-én</t>
  </si>
  <si>
    <t>2019. I. n.év</t>
  </si>
  <si>
    <t>2012.02.13 - 2019.12.31.</t>
  </si>
  <si>
    <t>2013.01.01 - 2019.12.31.</t>
  </si>
  <si>
    <t>2014.01.01 - 2019.12.31</t>
  </si>
  <si>
    <t>2013.01.01 - 2019.12.31</t>
  </si>
  <si>
    <t>2015.07.01-2019.12.31</t>
  </si>
  <si>
    <t>2013.01.01-2019.12.31</t>
  </si>
  <si>
    <t>2016.01.01 - 2019.12.31</t>
  </si>
  <si>
    <t>8.</t>
  </si>
  <si>
    <t>9.</t>
  </si>
  <si>
    <t>NKM Földgázszolgáltató Zrt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</si>
</sst>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[$-40E]mmmm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yyyy\-mm"/>
    <numFmt numFmtId="170" formatCode="[$€-2]\ #\ ##,000_);[Red]\([$€-2]\ #\ ##,000\)"/>
    <numFmt numFmtId="171" formatCode="_-* #,##0\ _F_t_-;\-* #,##0\ _F_t_-;_-* &quot;-&quot;??\ _F_t_-;_-@_-"/>
    <numFmt numFmtId="172" formatCode="_-* #,##0.0\ _F_t_-;\-* #,##0.0\ _F_t_-;_-* &quot;-&quot;??\ _F_t_-;_-@_-"/>
    <numFmt numFmtId="173" formatCode="#,##0.0"/>
    <numFmt numFmtId="174" formatCode="#,##0\ _F_t"/>
  </numFmts>
  <fonts count="50">
    <font>
      <sz val="10"/>
      <name val="Times New Roman"/>
      <family val="0"/>
    </font>
    <font>
      <sz val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9" fillId="0" borderId="14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4" fontId="0" fillId="0" borderId="14" xfId="0" applyNumberFormat="1" applyFill="1" applyBorder="1" applyAlignment="1">
      <alignment horizontal="right"/>
    </xf>
    <xf numFmtId="14" fontId="0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71" fontId="11" fillId="0" borderId="14" xfId="46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171" fontId="29" fillId="0" borderId="14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/>
    </xf>
    <xf numFmtId="171" fontId="9" fillId="0" borderId="14" xfId="46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49" fillId="0" borderId="28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31" fillId="0" borderId="28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174" fontId="0" fillId="0" borderId="30" xfId="0" applyNumberFormat="1" applyFill="1" applyBorder="1" applyAlignment="1">
      <alignment horizontal="right"/>
    </xf>
    <xf numFmtId="174" fontId="0" fillId="0" borderId="31" xfId="0" applyNumberFormat="1" applyFill="1" applyBorder="1" applyAlignment="1">
      <alignment horizontal="right"/>
    </xf>
    <xf numFmtId="174" fontId="0" fillId="0" borderId="32" xfId="0" applyNumberFormat="1" applyFill="1" applyBorder="1" applyAlignment="1">
      <alignment horizontal="right"/>
    </xf>
    <xf numFmtId="174" fontId="0" fillId="0" borderId="16" xfId="0" applyNumberFormat="1" applyFill="1" applyBorder="1" applyAlignment="1">
      <alignment horizontal="right"/>
    </xf>
    <xf numFmtId="174" fontId="0" fillId="0" borderId="18" xfId="0" applyNumberForma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8" fillId="0" borderId="33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Kj3\Munka\SzemelyekHaviJogc&#237;mAnalitika%20&#246;sszes2%20&#252;res%2020190416%202019.%20I.%20negyed&#233;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Szemelyek"/>
      <sheetName val="Jogcimek"/>
      <sheetName val="Munka1"/>
      <sheetName val="üvegzseb"/>
      <sheetName val="főkönyv"/>
    </sheetNames>
    <sheetDataSet>
      <sheetData sheetId="3">
        <row r="1">
          <cell r="C1">
            <v>0</v>
          </cell>
          <cell r="D1">
            <v>0</v>
          </cell>
          <cell r="E1">
            <v>6281</v>
          </cell>
          <cell r="F1">
            <v>43534</v>
          </cell>
          <cell r="G1">
            <v>633835</v>
          </cell>
          <cell r="H1">
            <v>76090</v>
          </cell>
          <cell r="I1">
            <v>0</v>
          </cell>
          <cell r="J1">
            <v>416569</v>
          </cell>
          <cell r="K1">
            <v>0</v>
          </cell>
          <cell r="L1">
            <v>69570</v>
          </cell>
          <cell r="M1">
            <v>40000</v>
          </cell>
          <cell r="N1">
            <v>38650</v>
          </cell>
          <cell r="O1">
            <v>1750000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8306200</v>
          </cell>
          <cell r="V1">
            <v>0</v>
          </cell>
          <cell r="W1">
            <v>0</v>
          </cell>
          <cell r="X1">
            <v>0</v>
          </cell>
          <cell r="Y1">
            <v>17843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1202167</v>
          </cell>
          <cell r="AI1">
            <v>0</v>
          </cell>
          <cell r="AJ1">
            <v>194184</v>
          </cell>
          <cell r="AK1">
            <v>423210</v>
          </cell>
          <cell r="AL1">
            <v>102480</v>
          </cell>
          <cell r="AM1">
            <v>0</v>
          </cell>
          <cell r="AN1">
            <v>231900</v>
          </cell>
          <cell r="AO1">
            <v>0</v>
          </cell>
          <cell r="AP1">
            <v>0</v>
          </cell>
          <cell r="AQ1">
            <v>0</v>
          </cell>
          <cell r="AR1">
            <v>447970</v>
          </cell>
          <cell r="AS1">
            <v>116194</v>
          </cell>
          <cell r="AT1">
            <v>54337971</v>
          </cell>
          <cell r="AU1">
            <v>4761635</v>
          </cell>
          <cell r="AV1">
            <v>3713651</v>
          </cell>
          <cell r="AW1">
            <v>657271</v>
          </cell>
          <cell r="AX1">
            <v>93692</v>
          </cell>
          <cell r="AY1">
            <v>0</v>
          </cell>
          <cell r="AZ1">
            <v>0</v>
          </cell>
          <cell r="BA1">
            <v>34161</v>
          </cell>
          <cell r="BB1">
            <v>-586</v>
          </cell>
          <cell r="BC1">
            <v>0</v>
          </cell>
          <cell r="BD1">
            <v>0</v>
          </cell>
          <cell r="BE1">
            <v>0</v>
          </cell>
          <cell r="BF1">
            <v>8383157</v>
          </cell>
          <cell r="BG1">
            <v>0</v>
          </cell>
          <cell r="BH1">
            <v>0</v>
          </cell>
          <cell r="BI1">
            <v>0</v>
          </cell>
          <cell r="BJ1">
            <v>150391</v>
          </cell>
          <cell r="BK1">
            <v>5351863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12" sqref="E12"/>
    </sheetView>
  </sheetViews>
  <sheetFormatPr defaultColWidth="9.33203125" defaultRowHeight="12.75"/>
  <cols>
    <col min="1" max="1" width="34" style="0" customWidth="1"/>
    <col min="2" max="2" width="45" style="0" customWidth="1"/>
    <col min="3" max="3" width="24.5" style="0" customWidth="1"/>
    <col min="4" max="4" width="23.83203125" style="0" customWidth="1"/>
    <col min="5" max="5" width="24.5" style="0" customWidth="1"/>
  </cols>
  <sheetData>
    <row r="1" spans="1:5" ht="15">
      <c r="A1" s="79" t="s">
        <v>40</v>
      </c>
      <c r="B1" s="79"/>
      <c r="C1" s="79"/>
      <c r="D1" s="79"/>
      <c r="E1" s="79"/>
    </row>
    <row r="2" spans="1:5" ht="15">
      <c r="A2" s="80" t="s">
        <v>41</v>
      </c>
      <c r="B2" s="80"/>
      <c r="C2" s="80"/>
      <c r="D2" s="80"/>
      <c r="E2" s="80"/>
    </row>
    <row r="3" spans="1:5" ht="15">
      <c r="A3" s="80" t="s">
        <v>42</v>
      </c>
      <c r="B3" s="80"/>
      <c r="C3" s="80"/>
      <c r="D3" s="80"/>
      <c r="E3" s="80"/>
    </row>
    <row r="4" spans="1:5" ht="15">
      <c r="A4" s="80" t="s">
        <v>43</v>
      </c>
      <c r="B4" s="80"/>
      <c r="C4" s="80"/>
      <c r="D4" s="80"/>
      <c r="E4" s="80"/>
    </row>
    <row r="5" spans="1:5" ht="15">
      <c r="A5" s="80" t="s">
        <v>98</v>
      </c>
      <c r="B5" s="80"/>
      <c r="C5" s="80"/>
      <c r="D5" s="80"/>
      <c r="E5" s="80"/>
    </row>
    <row r="6" spans="1:5" ht="12.75">
      <c r="A6" s="17"/>
      <c r="B6" s="17"/>
      <c r="C6" s="17"/>
      <c r="D6" s="17"/>
      <c r="E6" s="17"/>
    </row>
    <row r="7" ht="12.75">
      <c r="A7" s="33" t="s">
        <v>99</v>
      </c>
    </row>
    <row r="9" spans="1:3" ht="15">
      <c r="A9" s="81" t="s">
        <v>44</v>
      </c>
      <c r="B9" s="81"/>
      <c r="C9" s="18" t="s">
        <v>45</v>
      </c>
    </row>
    <row r="10" spans="1:3" ht="12.75">
      <c r="A10" s="69" t="s">
        <v>46</v>
      </c>
      <c r="B10" s="69"/>
      <c r="C10" s="11">
        <v>528</v>
      </c>
    </row>
    <row r="11" spans="1:3" ht="12.75">
      <c r="A11" s="69" t="s">
        <v>47</v>
      </c>
      <c r="B11" s="69"/>
      <c r="C11" s="11">
        <v>511</v>
      </c>
    </row>
    <row r="12" spans="1:3" ht="12.75">
      <c r="A12" s="10" t="s">
        <v>48</v>
      </c>
      <c r="B12" s="10" t="s">
        <v>49</v>
      </c>
      <c r="C12" s="11">
        <v>37</v>
      </c>
    </row>
    <row r="13" spans="1:3" ht="12.75">
      <c r="A13" s="10"/>
      <c r="B13" s="10" t="s">
        <v>50</v>
      </c>
      <c r="C13" s="11">
        <v>460</v>
      </c>
    </row>
    <row r="14" spans="1:3" ht="12.75">
      <c r="A14" s="10"/>
      <c r="B14" s="10" t="s">
        <v>51</v>
      </c>
      <c r="C14" s="11">
        <v>14</v>
      </c>
    </row>
    <row r="15" spans="1:3" ht="12.75">
      <c r="A15" s="70" t="s">
        <v>52</v>
      </c>
      <c r="B15" s="71"/>
      <c r="C15" s="11">
        <v>42</v>
      </c>
    </row>
    <row r="17" ht="12.75">
      <c r="E17" s="19" t="s">
        <v>53</v>
      </c>
    </row>
    <row r="18" spans="1:5" ht="30">
      <c r="A18" s="72" t="s">
        <v>44</v>
      </c>
      <c r="B18" s="72"/>
      <c r="C18" s="59" t="s">
        <v>54</v>
      </c>
      <c r="D18" s="59" t="s">
        <v>55</v>
      </c>
      <c r="E18" s="59" t="s">
        <v>56</v>
      </c>
    </row>
    <row r="19" spans="1:5" ht="15">
      <c r="A19" s="73" t="s">
        <v>57</v>
      </c>
      <c r="B19" s="73"/>
      <c r="C19" s="58">
        <f>E19-D19</f>
        <v>505300886</v>
      </c>
      <c r="D19" s="58">
        <f>E35</f>
        <v>136205761</v>
      </c>
      <c r="E19" s="60">
        <v>641506647</v>
      </c>
    </row>
    <row r="20" spans="1:5" ht="15">
      <c r="A20" s="11" t="s">
        <v>48</v>
      </c>
      <c r="B20" s="11" t="s">
        <v>58</v>
      </c>
      <c r="C20" s="58">
        <f>'[1]Munka1'!E1+'[1]Munka1'!AA1+'[1]Munka1'!AG1+'[1]Munka1'!AH1+'[1]Munka1'!AI1+'[1]Munka1'!AJ1+'[1]Munka1'!AK1+'[1]Munka1'!AL1+'[1]Munka1'!AO1+'[1]Munka1'!AS1+'[1]Munka1'!AT1+'[1]Munka1'!AU1+'[1]Munka1'!AV1+'[1]Munka1'!AW1+'[1]Munka1'!AX1+'[1]Munka1'!AY1+'[1]Munka1'!AZ1+'[1]Munka1'!BA1+'[1]Munka1'!BB1+'[1]Munka1'!BC1+'[1]Munka1'!BD1+'[1]Munka1'!BE1+'[1]Munka1'!BF1+'[1]Munka1'!BG1+'[1]Munka1'!BH1+'[1]Munka1'!BJ1</f>
        <v>74175859</v>
      </c>
      <c r="D20" s="58">
        <f>C35</f>
        <v>17424024</v>
      </c>
      <c r="E20" s="58">
        <f>C20+D20</f>
        <v>91599883</v>
      </c>
    </row>
    <row r="21" spans="1:5" ht="15">
      <c r="A21" s="11"/>
      <c r="B21" s="11" t="s">
        <v>59</v>
      </c>
      <c r="C21" s="58">
        <f>C19-C20</f>
        <v>431125027</v>
      </c>
      <c r="D21" s="58">
        <f>D19-D20</f>
        <v>118781737</v>
      </c>
      <c r="E21" s="58">
        <f>C21+D21</f>
        <v>549906764</v>
      </c>
    </row>
    <row r="22" spans="1:5" ht="12.75">
      <c r="A22" s="61"/>
      <c r="B22" s="61"/>
      <c r="C22" s="61"/>
      <c r="D22" s="61"/>
      <c r="E22" s="61"/>
    </row>
    <row r="23" spans="1:5" ht="12.75">
      <c r="A23" s="61"/>
      <c r="B23" s="61"/>
      <c r="C23" s="61"/>
      <c r="D23" s="61"/>
      <c r="E23" s="61"/>
    </row>
    <row r="24" spans="1:5" ht="15">
      <c r="A24" s="68" t="s">
        <v>60</v>
      </c>
      <c r="B24" s="68"/>
      <c r="C24" s="62" t="s">
        <v>58</v>
      </c>
      <c r="D24" s="62" t="s">
        <v>61</v>
      </c>
      <c r="E24" s="62" t="s">
        <v>56</v>
      </c>
    </row>
    <row r="25" spans="1:5" ht="15">
      <c r="A25" s="82" t="s">
        <v>85</v>
      </c>
      <c r="B25" s="83"/>
      <c r="C25" s="58">
        <f>'[1]Munka1'!P1</f>
        <v>0</v>
      </c>
      <c r="D25" s="58">
        <f aca="true" t="shared" si="0" ref="D25:D34">E25-C25</f>
        <v>0</v>
      </c>
      <c r="E25" s="58">
        <v>0</v>
      </c>
    </row>
    <row r="26" spans="1:5" ht="15" customHeight="1">
      <c r="A26" s="84" t="s">
        <v>81</v>
      </c>
      <c r="B26" s="76"/>
      <c r="C26" s="58">
        <f>'[1]Munka1'!D1+'[1]Munka1'!F1+'[1]Munka1'!G1+'[1]Munka1'!V1+'[1]Munka1'!W1+'[1]Munka1'!Z1+'[1]Munka1'!AB1+'[1]Munka1'!AM1+'[1]Munka1'!AN1</f>
        <v>909269</v>
      </c>
      <c r="D26" s="58">
        <f t="shared" si="0"/>
        <v>8552518</v>
      </c>
      <c r="E26" s="58">
        <v>9461787</v>
      </c>
    </row>
    <row r="27" spans="1:5" ht="15">
      <c r="A27" s="77" t="s">
        <v>86</v>
      </c>
      <c r="B27" s="78"/>
      <c r="C27" s="58">
        <v>0</v>
      </c>
      <c r="D27" s="58">
        <f t="shared" si="0"/>
        <v>0</v>
      </c>
      <c r="E27" s="58">
        <v>0</v>
      </c>
    </row>
    <row r="28" spans="1:5" ht="15">
      <c r="A28" s="76" t="s">
        <v>77</v>
      </c>
      <c r="B28" s="76"/>
      <c r="C28" s="58">
        <f>'[1]Munka1'!H1+'[1]Munka1'!U1</f>
        <v>8382290</v>
      </c>
      <c r="D28" s="58">
        <f t="shared" si="0"/>
        <v>4711974</v>
      </c>
      <c r="E28" s="58">
        <v>13094264</v>
      </c>
    </row>
    <row r="29" spans="1:5" ht="15">
      <c r="A29" s="77" t="s">
        <v>87</v>
      </c>
      <c r="B29" s="75"/>
      <c r="C29" s="58">
        <f>'[1]Munka1'!Q1+'[1]Munka1'!R1+'[1]Munka1'!S1+'[1]Munka1'!T1+'[1]Munka1'!BK1</f>
        <v>5351863</v>
      </c>
      <c r="D29" s="58">
        <f t="shared" si="0"/>
        <v>67530604</v>
      </c>
      <c r="E29" s="58">
        <v>72882467</v>
      </c>
    </row>
    <row r="30" spans="1:5" ht="15">
      <c r="A30" s="74" t="s">
        <v>78</v>
      </c>
      <c r="B30" s="75"/>
      <c r="C30" s="58">
        <f>'[1]Munka1'!O1+'[1]Munka1'!AC1+'[1]Munka1'!AF1</f>
        <v>1750000</v>
      </c>
      <c r="D30" s="58">
        <f t="shared" si="0"/>
        <v>4185704</v>
      </c>
      <c r="E30" s="58">
        <v>5935704</v>
      </c>
    </row>
    <row r="31" spans="1:5" ht="15">
      <c r="A31" s="76" t="s">
        <v>79</v>
      </c>
      <c r="B31" s="76"/>
      <c r="C31" s="58">
        <f>'[1]Munka1'!J1+'[1]Munka1'!K1</f>
        <v>416569</v>
      </c>
      <c r="D31" s="58">
        <f t="shared" si="0"/>
        <v>1459154</v>
      </c>
      <c r="E31" s="58">
        <v>1875723</v>
      </c>
    </row>
    <row r="32" spans="1:5" ht="15">
      <c r="A32" s="74" t="s">
        <v>80</v>
      </c>
      <c r="B32" s="75"/>
      <c r="C32" s="58">
        <f>'[1]Munka1'!M1+'[1]Munka1'!N1</f>
        <v>78650</v>
      </c>
      <c r="D32" s="58">
        <f t="shared" si="0"/>
        <v>373401</v>
      </c>
      <c r="E32" s="58">
        <v>452051</v>
      </c>
    </row>
    <row r="33" spans="1:5" ht="15">
      <c r="A33" s="74" t="s">
        <v>82</v>
      </c>
      <c r="B33" s="75"/>
      <c r="C33" s="58">
        <f>'[1]Munka1'!C1+'[1]Munka1'!L1</f>
        <v>69570</v>
      </c>
      <c r="D33" s="58">
        <f t="shared" si="0"/>
        <v>325646</v>
      </c>
      <c r="E33" s="58">
        <v>395216</v>
      </c>
    </row>
    <row r="34" spans="1:5" ht="15" customHeight="1">
      <c r="A34" s="77" t="s">
        <v>84</v>
      </c>
      <c r="B34" s="75"/>
      <c r="C34" s="58">
        <f>'[1]Munka1'!I1+'[1]Munka1'!X1+'[1]Munka1'!Y1+'[1]Munka1'!AD1+'[1]Munka1'!AE1+'[1]Munka1'!AP1+'[1]Munka1'!AQ1+'[1]Munka1'!AR1+'[1]Munka1'!BI1</f>
        <v>465813</v>
      </c>
      <c r="D34" s="58">
        <f t="shared" si="0"/>
        <v>31642736</v>
      </c>
      <c r="E34" s="58">
        <v>32108549</v>
      </c>
    </row>
    <row r="35" spans="1:5" ht="15">
      <c r="A35" s="68" t="s">
        <v>56</v>
      </c>
      <c r="B35" s="68"/>
      <c r="C35" s="63">
        <f>SUM(C25:C34)</f>
        <v>17424024</v>
      </c>
      <c r="D35" s="63">
        <f>SUM(D25:D34)</f>
        <v>118781737</v>
      </c>
      <c r="E35" s="63">
        <f>SUM(E25:E34)</f>
        <v>136205761</v>
      </c>
    </row>
  </sheetData>
  <sheetProtection/>
  <mergeCells count="23">
    <mergeCell ref="A29:B29"/>
    <mergeCell ref="A32:B32"/>
    <mergeCell ref="A34:B34"/>
    <mergeCell ref="A25:B25"/>
    <mergeCell ref="A33:B33"/>
    <mergeCell ref="A26:B26"/>
    <mergeCell ref="A28:B28"/>
    <mergeCell ref="A1:E1"/>
    <mergeCell ref="A2:E2"/>
    <mergeCell ref="A3:E3"/>
    <mergeCell ref="A4:E4"/>
    <mergeCell ref="A5:E5"/>
    <mergeCell ref="A9:B9"/>
    <mergeCell ref="A35:B35"/>
    <mergeCell ref="A10:B10"/>
    <mergeCell ref="A11:B11"/>
    <mergeCell ref="A15:B15"/>
    <mergeCell ref="A18:B18"/>
    <mergeCell ref="A19:B19"/>
    <mergeCell ref="A30:B30"/>
    <mergeCell ref="A24:B24"/>
    <mergeCell ref="A31:B31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1" sqref="D11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5" t="s">
        <v>22</v>
      </c>
      <c r="B1" s="85"/>
      <c r="C1" s="85"/>
      <c r="D1" s="85"/>
      <c r="E1" s="85"/>
      <c r="F1" s="85"/>
    </row>
    <row r="2" spans="1:6" ht="15">
      <c r="A2" s="86"/>
      <c r="B2" s="86"/>
      <c r="C2" s="86"/>
      <c r="D2" s="86"/>
      <c r="E2" s="86"/>
      <c r="F2" s="86"/>
    </row>
    <row r="3" spans="1:6" ht="15">
      <c r="A3" s="87" t="s">
        <v>100</v>
      </c>
      <c r="B3" s="87"/>
      <c r="C3" s="87"/>
      <c r="D3" s="87"/>
      <c r="E3" s="87"/>
      <c r="F3" s="87"/>
    </row>
    <row r="4" spans="1:6" ht="14.25">
      <c r="A4" s="88" t="s">
        <v>7</v>
      </c>
      <c r="B4" s="88"/>
      <c r="C4" s="88"/>
      <c r="D4" s="88"/>
      <c r="E4" s="88"/>
      <c r="F4" s="88"/>
    </row>
    <row r="6" spans="1:6" ht="60">
      <c r="A6" s="1" t="s">
        <v>0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5</v>
      </c>
    </row>
    <row r="7" spans="1:6" ht="12.75">
      <c r="A7" s="3" t="s">
        <v>6</v>
      </c>
      <c r="B7" s="3"/>
      <c r="C7" s="4" t="s">
        <v>27</v>
      </c>
      <c r="D7" s="4"/>
      <c r="E7" s="4"/>
      <c r="F7" s="5"/>
    </row>
    <row r="8" spans="1:6" ht="12.75">
      <c r="A8" s="10" t="s">
        <v>13</v>
      </c>
      <c r="B8" s="10"/>
      <c r="C8" s="11"/>
      <c r="D8" s="10"/>
      <c r="E8" s="12"/>
      <c r="F8" s="13"/>
    </row>
    <row r="9" spans="1:6" ht="12.75">
      <c r="A9" s="10" t="s">
        <v>14</v>
      </c>
      <c r="B9" s="10"/>
      <c r="C9" s="10"/>
      <c r="D9" s="10"/>
      <c r="E9" s="10"/>
      <c r="F9" s="13"/>
    </row>
    <row r="10" spans="1:6" ht="12.75">
      <c r="A10" s="16" t="s">
        <v>21</v>
      </c>
      <c r="B10" s="10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B14" sqref="B14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50.16015625" style="0" bestFit="1" customWidth="1"/>
    <col min="4" max="4" width="24.5" style="0" bestFit="1" customWidth="1"/>
    <col min="5" max="5" width="23.16015625" style="0" customWidth="1"/>
    <col min="6" max="6" width="25.5" style="0" customWidth="1"/>
  </cols>
  <sheetData>
    <row r="1" spans="1:6" ht="20.25">
      <c r="A1" s="85" t="s">
        <v>19</v>
      </c>
      <c r="B1" s="85"/>
      <c r="C1" s="85"/>
      <c r="D1" s="85"/>
      <c r="E1" s="85"/>
      <c r="F1" s="85"/>
    </row>
    <row r="2" spans="1:6" ht="15">
      <c r="A2" s="86" t="s">
        <v>20</v>
      </c>
      <c r="B2" s="86"/>
      <c r="C2" s="86"/>
      <c r="D2" s="86"/>
      <c r="E2" s="86"/>
      <c r="F2" s="86"/>
    </row>
    <row r="3" spans="1:6" ht="15">
      <c r="A3" s="87" t="s">
        <v>100</v>
      </c>
      <c r="B3" s="87"/>
      <c r="C3" s="87"/>
      <c r="D3" s="87"/>
      <c r="E3" s="87"/>
      <c r="F3" s="87"/>
    </row>
    <row r="4" spans="1:6" ht="14.25">
      <c r="A4" s="88" t="s">
        <v>7</v>
      </c>
      <c r="B4" s="88"/>
      <c r="C4" s="88"/>
      <c r="D4" s="88"/>
      <c r="E4" s="88"/>
      <c r="F4" s="88"/>
    </row>
    <row r="6" spans="1:6" ht="30">
      <c r="A6" s="65" t="s">
        <v>0</v>
      </c>
      <c r="B6" s="42" t="s">
        <v>3</v>
      </c>
      <c r="C6" s="2" t="s">
        <v>1</v>
      </c>
      <c r="D6" s="2" t="s">
        <v>2</v>
      </c>
      <c r="E6" s="2" t="s">
        <v>4</v>
      </c>
      <c r="F6" s="2" t="s">
        <v>38</v>
      </c>
    </row>
    <row r="7" spans="1:6" ht="12.75">
      <c r="A7" s="45" t="s">
        <v>6</v>
      </c>
      <c r="B7" s="66" t="s">
        <v>63</v>
      </c>
      <c r="C7" s="50" t="s">
        <v>10</v>
      </c>
      <c r="D7" s="51" t="s">
        <v>8</v>
      </c>
      <c r="E7" s="51" t="s">
        <v>101</v>
      </c>
      <c r="F7" s="91">
        <v>33184628</v>
      </c>
    </row>
    <row r="8" spans="1:6" ht="12.75">
      <c r="A8" s="52"/>
      <c r="B8" s="67" t="s">
        <v>66</v>
      </c>
      <c r="C8" s="53" t="s">
        <v>11</v>
      </c>
      <c r="D8" s="36" t="s">
        <v>9</v>
      </c>
      <c r="E8" s="36"/>
      <c r="F8" s="92"/>
    </row>
    <row r="9" spans="1:6" ht="12.75">
      <c r="A9" s="43"/>
      <c r="B9" s="64"/>
      <c r="C9" s="54" t="s">
        <v>12</v>
      </c>
      <c r="D9" s="37"/>
      <c r="E9" s="37"/>
      <c r="F9" s="93"/>
    </row>
    <row r="10" spans="1:6" ht="12.75">
      <c r="A10" s="25" t="s">
        <v>13</v>
      </c>
      <c r="B10" s="25" t="s">
        <v>28</v>
      </c>
      <c r="C10" s="9" t="s">
        <v>70</v>
      </c>
      <c r="D10" s="22" t="s">
        <v>71</v>
      </c>
      <c r="E10" s="22" t="s">
        <v>102</v>
      </c>
      <c r="F10" s="55">
        <v>12015528</v>
      </c>
    </row>
    <row r="11" spans="1:6" ht="12.75">
      <c r="A11" s="23" t="s">
        <v>14</v>
      </c>
      <c r="B11" s="23" t="s">
        <v>63</v>
      </c>
      <c r="C11" s="23" t="s">
        <v>64</v>
      </c>
      <c r="D11" s="23" t="s">
        <v>65</v>
      </c>
      <c r="E11" s="56" t="s">
        <v>103</v>
      </c>
      <c r="F11" s="94">
        <v>16756086</v>
      </c>
    </row>
    <row r="12" spans="1:6" ht="12.75">
      <c r="A12" s="38"/>
      <c r="B12" s="25" t="s">
        <v>66</v>
      </c>
      <c r="C12" s="37"/>
      <c r="D12" s="37"/>
      <c r="E12" s="38"/>
      <c r="F12" s="95"/>
    </row>
    <row r="13" spans="1:6" ht="12.75">
      <c r="A13" s="8" t="s">
        <v>21</v>
      </c>
      <c r="B13" s="23" t="s">
        <v>28</v>
      </c>
      <c r="C13" s="29" t="s">
        <v>68</v>
      </c>
      <c r="D13" s="57" t="s">
        <v>83</v>
      </c>
      <c r="E13" s="8" t="s">
        <v>104</v>
      </c>
      <c r="F13" s="55">
        <v>42290669</v>
      </c>
    </row>
    <row r="14" spans="1:6" ht="25.5">
      <c r="A14" s="11" t="s">
        <v>62</v>
      </c>
      <c r="B14" s="34" t="s">
        <v>72</v>
      </c>
      <c r="C14" s="34" t="s">
        <v>73</v>
      </c>
      <c r="D14" t="s">
        <v>90</v>
      </c>
      <c r="E14" s="31" t="s">
        <v>105</v>
      </c>
      <c r="F14" s="55">
        <v>13562578</v>
      </c>
    </row>
    <row r="15" spans="1:6" ht="12.75">
      <c r="A15" s="44" t="s">
        <v>67</v>
      </c>
      <c r="B15" s="45" t="s">
        <v>28</v>
      </c>
      <c r="C15" s="46" t="s">
        <v>74</v>
      </c>
      <c r="D15" s="46" t="s">
        <v>75</v>
      </c>
      <c r="E15" s="45" t="s">
        <v>106</v>
      </c>
      <c r="F15" s="55">
        <v>19227010</v>
      </c>
    </row>
    <row r="16" spans="1:6" ht="12.75">
      <c r="A16" s="44"/>
      <c r="B16" s="89" t="s">
        <v>76</v>
      </c>
      <c r="C16" s="44" t="s">
        <v>16</v>
      </c>
      <c r="D16" s="44" t="s">
        <v>17</v>
      </c>
      <c r="E16" s="96" t="s">
        <v>107</v>
      </c>
      <c r="F16" s="94">
        <v>72882467</v>
      </c>
    </row>
    <row r="17" spans="1:6" ht="12.75">
      <c r="A17" s="47" t="s">
        <v>69</v>
      </c>
      <c r="B17" s="90"/>
      <c r="C17" s="43" t="s">
        <v>15</v>
      </c>
      <c r="D17" s="43" t="s">
        <v>18</v>
      </c>
      <c r="E17" s="90"/>
      <c r="F17" s="95"/>
    </row>
    <row r="18" spans="1:6" ht="25.5">
      <c r="A18" s="31" t="s">
        <v>108</v>
      </c>
      <c r="B18" s="34" t="s">
        <v>72</v>
      </c>
      <c r="C18" s="31" t="s">
        <v>93</v>
      </c>
      <c r="D18" s="30" t="s">
        <v>91</v>
      </c>
      <c r="E18" s="30" t="s">
        <v>92</v>
      </c>
      <c r="F18" s="55">
        <v>14012450</v>
      </c>
    </row>
    <row r="19" spans="1:6" ht="12.75">
      <c r="A19" s="31" t="s">
        <v>109</v>
      </c>
      <c r="B19" s="31" t="s">
        <v>28</v>
      </c>
      <c r="C19" s="35" t="s">
        <v>96</v>
      </c>
      <c r="D19" s="30" t="s">
        <v>94</v>
      </c>
      <c r="E19" s="11" t="s">
        <v>95</v>
      </c>
      <c r="F19" s="55">
        <v>9750000</v>
      </c>
    </row>
  </sheetData>
  <sheetProtection/>
  <mergeCells count="9">
    <mergeCell ref="A2:F2"/>
    <mergeCell ref="A3:F3"/>
    <mergeCell ref="A4:F4"/>
    <mergeCell ref="A1:F1"/>
    <mergeCell ref="B16:B17"/>
    <mergeCell ref="F7:F9"/>
    <mergeCell ref="F11:F12"/>
    <mergeCell ref="E16:E17"/>
    <mergeCell ref="F16:F17"/>
  </mergeCell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</cols>
  <sheetData>
    <row r="1" spans="1:5" ht="20.25">
      <c r="A1" s="85" t="s">
        <v>29</v>
      </c>
      <c r="B1" s="85"/>
      <c r="C1" s="85"/>
      <c r="D1" s="85"/>
      <c r="E1" s="85"/>
    </row>
    <row r="2" spans="1:5" ht="15">
      <c r="A2" s="86"/>
      <c r="B2" s="86"/>
      <c r="C2" s="86"/>
      <c r="D2" s="86"/>
      <c r="E2" s="86"/>
    </row>
    <row r="3" spans="1:5" ht="15">
      <c r="A3" s="87" t="s">
        <v>100</v>
      </c>
      <c r="B3" s="87"/>
      <c r="C3" s="87"/>
      <c r="D3" s="87"/>
      <c r="E3" s="87"/>
    </row>
    <row r="4" spans="1:5" ht="14.25">
      <c r="A4" s="88" t="s">
        <v>7</v>
      </c>
      <c r="B4" s="88"/>
      <c r="C4" s="88"/>
      <c r="D4" s="88"/>
      <c r="E4" s="88"/>
    </row>
    <row r="6" spans="1:5" ht="30">
      <c r="A6" s="1" t="s">
        <v>0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5" ht="12.75">
      <c r="A7" s="3" t="s">
        <v>6</v>
      </c>
      <c r="B7" s="3"/>
      <c r="C7" s="4" t="s">
        <v>27</v>
      </c>
      <c r="D7" s="4"/>
      <c r="E7" s="4"/>
    </row>
    <row r="8" spans="1:5" ht="12.75">
      <c r="A8" s="10" t="s">
        <v>13</v>
      </c>
      <c r="B8" s="10"/>
      <c r="C8" s="11"/>
      <c r="D8" s="10"/>
      <c r="E8" s="12"/>
    </row>
    <row r="9" spans="1:5" ht="12.75">
      <c r="A9" s="10" t="s">
        <v>14</v>
      </c>
      <c r="B9" s="10"/>
      <c r="C9" s="10"/>
      <c r="D9" s="10"/>
      <c r="E9" s="10"/>
    </row>
    <row r="10" spans="1:5" ht="12.75">
      <c r="A10" s="16" t="s">
        <v>21</v>
      </c>
      <c r="B10" s="10"/>
      <c r="C10" s="14"/>
      <c r="D10" s="15"/>
      <c r="E10" s="15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7" sqref="F27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5" t="s">
        <v>34</v>
      </c>
      <c r="B1" s="85"/>
      <c r="C1" s="85"/>
      <c r="D1" s="85"/>
      <c r="E1" s="85"/>
      <c r="F1" s="85"/>
    </row>
    <row r="2" spans="1:6" ht="15">
      <c r="A2" s="86" t="s">
        <v>35</v>
      </c>
      <c r="B2" s="86"/>
      <c r="C2" s="86"/>
      <c r="D2" s="86"/>
      <c r="E2" s="86"/>
      <c r="F2" s="86"/>
    </row>
    <row r="3" spans="1:6" ht="15">
      <c r="A3" s="87" t="s">
        <v>100</v>
      </c>
      <c r="B3" s="87"/>
      <c r="C3" s="87"/>
      <c r="D3" s="87"/>
      <c r="E3" s="87"/>
      <c r="F3" s="87"/>
    </row>
    <row r="4" spans="1:6" ht="14.25">
      <c r="A4" s="88" t="s">
        <v>7</v>
      </c>
      <c r="B4" s="88"/>
      <c r="C4" s="88"/>
      <c r="D4" s="88"/>
      <c r="E4" s="88"/>
      <c r="F4" s="88"/>
    </row>
    <row r="6" spans="1:6" ht="30.75" customHeight="1">
      <c r="A6" s="1" t="s">
        <v>0</v>
      </c>
      <c r="B6" s="2" t="s">
        <v>3</v>
      </c>
      <c r="C6" s="2" t="s">
        <v>1</v>
      </c>
      <c r="D6" s="2" t="s">
        <v>2</v>
      </c>
      <c r="E6" s="2" t="s">
        <v>4</v>
      </c>
      <c r="F6" s="2" t="s">
        <v>5</v>
      </c>
    </row>
    <row r="7" spans="1:6" ht="12.75">
      <c r="A7" s="3" t="s">
        <v>6</v>
      </c>
      <c r="B7" s="3"/>
      <c r="C7" s="4" t="s">
        <v>27</v>
      </c>
      <c r="D7" s="4"/>
      <c r="E7" s="4"/>
      <c r="F7" s="5"/>
    </row>
    <row r="8" spans="1:6" ht="12.75">
      <c r="A8" s="10" t="s">
        <v>13</v>
      </c>
      <c r="B8" s="16"/>
      <c r="C8" s="11"/>
      <c r="D8" s="10"/>
      <c r="E8" s="12"/>
      <c r="F8" s="13"/>
    </row>
    <row r="9" spans="1:6" ht="12.75">
      <c r="A9" s="10" t="s">
        <v>14</v>
      </c>
      <c r="B9" s="16"/>
      <c r="C9" s="10"/>
      <c r="D9" s="10"/>
      <c r="E9" s="10"/>
      <c r="F9" s="13"/>
    </row>
    <row r="10" spans="1:6" ht="12.75">
      <c r="A10" s="16" t="s">
        <v>21</v>
      </c>
      <c r="B10" s="16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:F4"/>
    </sheetView>
  </sheetViews>
  <sheetFormatPr defaultColWidth="9.33203125" defaultRowHeight="12.75"/>
  <cols>
    <col min="1" max="1" width="6.5" style="0" customWidth="1"/>
    <col min="2" max="2" width="65.66015625" style="0" bestFit="1" customWidth="1"/>
    <col min="3" max="3" width="22.16015625" style="0" bestFit="1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5" t="s">
        <v>36</v>
      </c>
      <c r="B1" s="85"/>
      <c r="C1" s="85"/>
      <c r="D1" s="85"/>
      <c r="E1" s="85"/>
      <c r="F1" s="85"/>
    </row>
    <row r="2" spans="1:6" ht="15">
      <c r="A2" s="86"/>
      <c r="B2" s="86"/>
      <c r="C2" s="86"/>
      <c r="D2" s="86"/>
      <c r="E2" s="86"/>
      <c r="F2" s="86"/>
    </row>
    <row r="3" spans="1:6" ht="15">
      <c r="A3" s="87" t="s">
        <v>100</v>
      </c>
      <c r="B3" s="87"/>
      <c r="C3" s="87"/>
      <c r="D3" s="87"/>
      <c r="E3" s="87"/>
      <c r="F3" s="87"/>
    </row>
    <row r="4" spans="1:6" ht="14.25">
      <c r="A4" s="88" t="s">
        <v>7</v>
      </c>
      <c r="B4" s="88"/>
      <c r="C4" s="88"/>
      <c r="D4" s="88"/>
      <c r="E4" s="88"/>
      <c r="F4" s="88"/>
    </row>
    <row r="6" spans="1:6" ht="30.75" customHeight="1">
      <c r="A6" s="1" t="s">
        <v>0</v>
      </c>
      <c r="B6" s="2" t="s">
        <v>37</v>
      </c>
      <c r="C6" s="2" t="s">
        <v>1</v>
      </c>
      <c r="D6" s="2" t="s">
        <v>2</v>
      </c>
      <c r="E6" s="2" t="s">
        <v>4</v>
      </c>
      <c r="F6" s="2" t="s">
        <v>5</v>
      </c>
    </row>
    <row r="7" spans="1:6" ht="12.75">
      <c r="A7" s="3"/>
      <c r="B7" s="20" t="s">
        <v>89</v>
      </c>
      <c r="C7" s="39"/>
      <c r="D7" s="39"/>
      <c r="E7" s="39"/>
      <c r="F7" s="40"/>
    </row>
    <row r="8" spans="1:6" ht="12.75">
      <c r="A8" s="10"/>
      <c r="B8" s="16"/>
      <c r="C8" s="11"/>
      <c r="D8" s="10"/>
      <c r="E8" s="12"/>
      <c r="F8" s="13"/>
    </row>
    <row r="9" spans="1:6" ht="12.75">
      <c r="A9" s="10"/>
      <c r="B9" s="16"/>
      <c r="C9" s="10"/>
      <c r="D9" s="10"/>
      <c r="E9" s="10"/>
      <c r="F9" s="13"/>
    </row>
    <row r="10" spans="1:6" ht="12.75">
      <c r="A10" s="16"/>
      <c r="B10" s="16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17" sqref="D17"/>
    </sheetView>
  </sheetViews>
  <sheetFormatPr defaultColWidth="9.33203125" defaultRowHeight="12.75"/>
  <cols>
    <col min="1" max="1" width="10.83203125" style="0" customWidth="1"/>
    <col min="2" max="2" width="34.5" style="0" bestFit="1" customWidth="1"/>
    <col min="3" max="3" width="30.66015625" style="0" customWidth="1"/>
    <col min="4" max="4" width="21.83203125" style="0" bestFit="1" customWidth="1"/>
    <col min="5" max="5" width="13.66015625" style="0" customWidth="1"/>
  </cols>
  <sheetData>
    <row r="1" spans="1:14" ht="18.75">
      <c r="A1" s="97" t="s">
        <v>39</v>
      </c>
      <c r="B1" s="97"/>
      <c r="C1" s="97"/>
      <c r="D1" s="97"/>
      <c r="E1" s="97"/>
      <c r="F1" s="17"/>
      <c r="G1" s="17"/>
      <c r="H1" s="17"/>
      <c r="I1" s="17"/>
      <c r="J1" s="17"/>
      <c r="K1" s="17"/>
      <c r="L1" s="17"/>
      <c r="M1" s="17"/>
      <c r="N1" s="17"/>
    </row>
    <row r="2" spans="1:5" ht="45">
      <c r="A2" s="1" t="s">
        <v>0</v>
      </c>
      <c r="B2" s="2" t="s">
        <v>1</v>
      </c>
      <c r="C2" s="2" t="s">
        <v>2</v>
      </c>
      <c r="D2" s="2" t="s">
        <v>4</v>
      </c>
      <c r="E2" s="2" t="s">
        <v>38</v>
      </c>
    </row>
    <row r="3" spans="1:5" ht="12.75">
      <c r="A3" s="20" t="s">
        <v>6</v>
      </c>
      <c r="B3" s="21" t="s">
        <v>10</v>
      </c>
      <c r="C3" s="21" t="s">
        <v>8</v>
      </c>
      <c r="D3" s="21" t="s">
        <v>101</v>
      </c>
      <c r="E3" s="41">
        <v>33184628</v>
      </c>
    </row>
    <row r="4" spans="1:5" ht="12.75">
      <c r="A4" s="6"/>
      <c r="B4" s="6" t="s">
        <v>11</v>
      </c>
      <c r="C4" s="6" t="s">
        <v>9</v>
      </c>
      <c r="D4" s="6"/>
      <c r="E4" s="36"/>
    </row>
    <row r="5" spans="1:5" ht="12.75">
      <c r="A5" s="7"/>
      <c r="B5" s="7" t="s">
        <v>12</v>
      </c>
      <c r="C5" s="7"/>
      <c r="D5" s="7"/>
      <c r="E5" s="37"/>
    </row>
    <row r="6" spans="1:5" ht="12.75">
      <c r="A6" s="28" t="s">
        <v>13</v>
      </c>
      <c r="B6" s="27" t="s">
        <v>64</v>
      </c>
      <c r="C6" s="20" t="s">
        <v>65</v>
      </c>
      <c r="D6" s="24" t="s">
        <v>103</v>
      </c>
      <c r="E6" s="26">
        <v>16756086</v>
      </c>
    </row>
    <row r="7" spans="1:5" ht="12.75">
      <c r="A7" s="10" t="s">
        <v>14</v>
      </c>
      <c r="B7" s="48" t="s">
        <v>68</v>
      </c>
      <c r="C7" s="49" t="s">
        <v>88</v>
      </c>
      <c r="D7" s="22" t="s">
        <v>104</v>
      </c>
      <c r="E7" s="26">
        <v>42290669</v>
      </c>
    </row>
    <row r="8" spans="1:5" ht="12.75">
      <c r="A8" s="10" t="s">
        <v>21</v>
      </c>
      <c r="B8" s="31" t="s">
        <v>93</v>
      </c>
      <c r="C8" s="30" t="s">
        <v>91</v>
      </c>
      <c r="D8" s="35" t="s">
        <v>97</v>
      </c>
      <c r="E8" s="32">
        <v>14012450</v>
      </c>
    </row>
    <row r="9" spans="1:5" ht="12.75">
      <c r="A9" s="11" t="s">
        <v>62</v>
      </c>
      <c r="B9" s="31" t="s">
        <v>73</v>
      </c>
      <c r="C9" s="31" t="s">
        <v>110</v>
      </c>
      <c r="D9" s="31" t="s">
        <v>105</v>
      </c>
      <c r="E9" s="32">
        <v>13562578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 Katasztrófavédelem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zstakács</dc:creator>
  <cp:keywords/>
  <dc:description/>
  <cp:lastModifiedBy>Tarjányi Klára</cp:lastModifiedBy>
  <cp:lastPrinted>2019-04-17T06:33:08Z</cp:lastPrinted>
  <dcterms:created xsi:type="dcterms:W3CDTF">2005-11-16T11:54:17Z</dcterms:created>
  <dcterms:modified xsi:type="dcterms:W3CDTF">2019-04-18T08:30:48Z</dcterms:modified>
  <cp:category/>
  <cp:version/>
  <cp:contentType/>
  <cp:contentStatus/>
</cp:coreProperties>
</file>